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4" sheetId="1" r:id="rId1"/>
  </sheets>
  <definedNames>
    <definedName name="_GoBack" localSheetId="0">'2024'!$D$45</definedName>
    <definedName name="_xlnm.Print_Area" localSheetId="0">'2024'!$A$1:$H$93</definedName>
  </definedNames>
  <calcPr fullCalcOnLoad="1"/>
</workbook>
</file>

<file path=xl/sharedStrings.xml><?xml version="1.0" encoding="utf-8"?>
<sst xmlns="http://schemas.openxmlformats.org/spreadsheetml/2006/main" count="147" uniqueCount="118">
  <si>
    <t>Наименование проекта</t>
  </si>
  <si>
    <t>Поселение</t>
  </si>
  <si>
    <t>Разбивка по суммам</t>
  </si>
  <si>
    <t>№   п/п</t>
  </si>
  <si>
    <t>Биряковский ДК</t>
  </si>
  <si>
    <t>Нестеровский ДК</t>
  </si>
  <si>
    <t>Общая сумма</t>
  </si>
  <si>
    <t xml:space="preserve">Обл. бюджет </t>
  </si>
  <si>
    <t xml:space="preserve">Местн. бюд. </t>
  </si>
  <si>
    <t>ДК "Солдек"</t>
  </si>
  <si>
    <t>Стадион "Сокол"</t>
  </si>
  <si>
    <t>Литегская ДШИ</t>
  </si>
  <si>
    <t>БУК СМО ДК "Солдек"</t>
  </si>
  <si>
    <t>МАУ  "СЦ-Сокол"</t>
  </si>
  <si>
    <t>БУ ДО СМО"Сокольская ДШИ"</t>
  </si>
  <si>
    <t>БУ ДО СМО "Кадниковская ДШИ"</t>
  </si>
  <si>
    <t>Комплект звукового, светового, видео оборудования, оборудования для автономного электроснабжения для проведения выездных мероприятий</t>
  </si>
  <si>
    <t>БУ СМО "МИГ"</t>
  </si>
  <si>
    <t>МИГ</t>
  </si>
  <si>
    <t>Приобретение оборудования в тренажерный зал на стадионе «Сокольский», по ул. Горького, зд. 24</t>
  </si>
  <si>
    <t>Обустройство входной группы ФОЗ, по ул. Советской, д. 17</t>
  </si>
  <si>
    <t>ФОЗ</t>
  </si>
  <si>
    <t xml:space="preserve">Обустройство входной группы стадиона «Сокольский», по ул. Горького, зд. 24 (со стороны трибун) </t>
  </si>
  <si>
    <t>Благоустройство прилегающей территории БУ ДО СМО "Сокольская ДШИ" д. Литега (установка забора)</t>
  </si>
  <si>
    <t>БУ  СМО КЦ "Сухонский"</t>
  </si>
  <si>
    <t>Приобретение телевизора  для филиала «Архангельский Дом культуры</t>
  </si>
  <si>
    <t>Архангельский ДК</t>
  </si>
  <si>
    <t>БУ ДО СМО СШ №1 "Сухона"</t>
  </si>
  <si>
    <t>Кадниковская ДШИ</t>
  </si>
  <si>
    <t>Стадион</t>
  </si>
  <si>
    <t>БУК СМО ЦНКиХР "Сокольский"</t>
  </si>
  <si>
    <t>Сокольский ДК</t>
  </si>
  <si>
    <t>Двиницкий ДК</t>
  </si>
  <si>
    <t>Изготовление и установка уличного информационного аншлага у БУК СМО ДК "Солдек"</t>
  </si>
  <si>
    <t>Марковский ДК</t>
  </si>
  <si>
    <t xml:space="preserve">Создание студии  звукозаписи </t>
  </si>
  <si>
    <t>Приобретение музыкальных инструментов для духового оркестра</t>
  </si>
  <si>
    <t>Софинанси-рование</t>
  </si>
  <si>
    <t>Город Сокол</t>
  </si>
  <si>
    <t>Оборудование детской площадки по улице Набережная Свободы</t>
  </si>
  <si>
    <t>863 860,9</t>
  </si>
  <si>
    <t>61 704,35</t>
  </si>
  <si>
    <t>Учреждения культуры и спорта</t>
  </si>
  <si>
    <t>Оборудование детской площадки по улице Калинина</t>
  </si>
  <si>
    <t>Оборудование детской площадки по улице Суворова</t>
  </si>
  <si>
    <t>Территориальный отдел "Двиницкий"</t>
  </si>
  <si>
    <t>Обустройство путей подхода к социально-значимым объектам в д. Чекшино</t>
  </si>
  <si>
    <t>Обустройство нецентрализованного источника водоснабжения          д. Берьково</t>
  </si>
  <si>
    <t>Территориальный отдел "Пригородный"</t>
  </si>
  <si>
    <t>Оборудование детской площадки в д. Лендобово</t>
  </si>
  <si>
    <t>Оборудование детской площадки в д. Шера</t>
  </si>
  <si>
    <t>Оборудование детской площадки в д. Малый Кривец</t>
  </si>
  <si>
    <t>Обустройство колодца в д. Медведево</t>
  </si>
  <si>
    <t>Обустройство колодца в д. Репное</t>
  </si>
  <si>
    <t>Благоустройство колодца в д. Судоверфь</t>
  </si>
  <si>
    <t>Обустройство колодца в д. Озерко</t>
  </si>
  <si>
    <t>Территориальный отдел "Пельшемский"</t>
  </si>
  <si>
    <t>Реконструкция уличного освещения центральной площади в д. Марковское</t>
  </si>
  <si>
    <t>Обустройство детской площадки в д. Марковское</t>
  </si>
  <si>
    <t>Приобретение и установка беседки в д. Тырыково</t>
  </si>
  <si>
    <t>Устройство колодца в д. Родионово</t>
  </si>
  <si>
    <t>Приобретение котла на дровяном топливе для котельной д. Марковское</t>
  </si>
  <si>
    <t>Территориальный отдел "Биряковский"</t>
  </si>
  <si>
    <t>Ремонт колодца д. Осипиха Вологодской области</t>
  </si>
  <si>
    <t>Установка трех контейнерных площадок и пластиковых контейнеров на кладбище с. Биряково</t>
  </si>
  <si>
    <t>Территориальный отдел "Чучковский"</t>
  </si>
  <si>
    <t>Ремонт колодца в д. Слободищево</t>
  </si>
  <si>
    <t>Территориальный отдел "Воробьевский"</t>
  </si>
  <si>
    <t>Обустройство колодца в д. Косиково</t>
  </si>
  <si>
    <t>Обустройство источника нецентрализованного водоснабжения в д. Воробьево</t>
  </si>
  <si>
    <t>Территориальный отдел "Архангельский"</t>
  </si>
  <si>
    <t>Обустройство источника водоснабжения в д. Шулепово</t>
  </si>
  <si>
    <t>Обустройство источника водоснабжения в д. Морженга</t>
  </si>
  <si>
    <t>Обустройство источника водоснабжения в д. Кокошилово</t>
  </si>
  <si>
    <t>Обустройство скважины для водоснабжения населенного пункта в д. Василево</t>
  </si>
  <si>
    <t>Приобретение и установка 3D ограждения по адресу: г. Сокол, ул. Водников, д. 31</t>
  </si>
  <si>
    <t xml:space="preserve"> </t>
  </si>
  <si>
    <t>Обустройство плота на реке Сухона в д. Шера</t>
  </si>
  <si>
    <t>Благоустройство территории у памятника погибшим землякам в Великой Отечествененой войне в д. Литега</t>
  </si>
  <si>
    <t>Благоустройство сквера "Нулевой километр" дорожка № 1</t>
  </si>
  <si>
    <t>Благоустройство сквера "Нулевой километр" дорожка № 2</t>
  </si>
  <si>
    <t>Благоустройство сквера "Нулевой километр" дорожка № 3</t>
  </si>
  <si>
    <t>Оборудование основания для детской площадки в сквере "Сокол-Арена"</t>
  </si>
  <si>
    <t>Оборудование детской площадки в сквере  "Сокол-Арена"</t>
  </si>
  <si>
    <t>Оборудование детской площадки на улице Вологодская</t>
  </si>
  <si>
    <t>Изготовление и установка контейнерных площадок для сбора ТКО в городе Соколе</t>
  </si>
  <si>
    <t>Благоустройство дворовой территории у дома № 26 по ул. 40 лет Октября</t>
  </si>
  <si>
    <t xml:space="preserve">Приобретение мобильных двухрядных трибун для зрителей в физкультурно-оздоровительный зал "Сокол" по адресу: г. Сокол, ул. Советская, д. 17 </t>
  </si>
  <si>
    <t xml:space="preserve">Приобретение стрелковых курток для ветеранов г.Сокола </t>
  </si>
  <si>
    <t xml:space="preserve"> Изготовление и установка памятника Сергею Соловьеву, г. Сокол, ул. Горького, зд. 24</t>
  </si>
  <si>
    <t>Капитальный ремонт здания БУК СМО КЦ«Сухонский» филиал «Нестеровский Дом культуры» (выборка объемов на выполнение работ по смене оконных и дверных блоков)</t>
  </si>
  <si>
    <t>Приобретение и установка резинового покрытия для площадки ГТО, г.Сокол, ул. Водников, 31</t>
  </si>
  <si>
    <t>Приобретение стартового табло и лыжероллеров БУ ДО СМО СШ № 1 "Сухона"</t>
  </si>
  <si>
    <t>Устройство входной группы в БУ ДО СМО " Кадниковская ДШИ им.В.А. Гаврилина"</t>
  </si>
  <si>
    <t>Обустройство входной группы, капитальный ремонт крыльца Биряковского Дома Культуры, филиала БУК СМО ЦНКиХР "Сокольский"</t>
  </si>
  <si>
    <t>Обустройство источника водоснабжения в д. Грибцово</t>
  </si>
  <si>
    <t>Обустройство сквера "Прага" 1 этап</t>
  </si>
  <si>
    <t>Благоустройство сквера "Прага" 2 этап</t>
  </si>
  <si>
    <t>Благоустройство сквера на улице Мусинского 1 этап</t>
  </si>
  <si>
    <t>Благоустройство сквера на улице Мусинского 2 этап</t>
  </si>
  <si>
    <t>Благоустройство пешеходной зоны на улице Калинина</t>
  </si>
  <si>
    <t>18 19</t>
  </si>
  <si>
    <t>20-25</t>
  </si>
  <si>
    <t>27-30</t>
  </si>
  <si>
    <t>31-32</t>
  </si>
  <si>
    <t>33-36</t>
  </si>
  <si>
    <t>Приобретение одежды сцены для марковского Дома культуры</t>
  </si>
  <si>
    <t>Приобретение футбольных ворот на стадион БУ ДО СМО СШ № 1 "Сухона"</t>
  </si>
  <si>
    <t>Пошив комплекта одежды сцены и комплекта оконных штор. Приобретение верхнего механического оборудования-карнизов для крепления одежды сцены и оконных штор Двиницкого ДК</t>
  </si>
  <si>
    <t xml:space="preserve">Изготовление, установка и благоустройство территории у мемориала памяти о земляках, погибших в годы Великой Отечественной войны 1941-1945, в д. Огарово </t>
  </si>
  <si>
    <t>Обустройство памятника воинам, павшим в Великую Отечественную войну, д. Морженга</t>
  </si>
  <si>
    <t>Обустройство памятника воинам, павшим в Великую Отечественную войну, с. Великий Двор</t>
  </si>
  <si>
    <t>Проекты по Народному бюджету на 2024 год на 03.11.2023</t>
  </si>
  <si>
    <t>Итого г.Сокол</t>
  </si>
  <si>
    <t>Итого БУ СМО"МИГ"</t>
  </si>
  <si>
    <t>Итого БУК СМО ДК "Солдек"</t>
  </si>
  <si>
    <t>итого</t>
  </si>
  <si>
    <t>Итого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</si>
</sst>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0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47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/>
    </xf>
    <xf numFmtId="4" fontId="47" fillId="34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4" fontId="47" fillId="0" borderId="10" xfId="0" applyNumberFormat="1" applyFont="1" applyFill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4" fontId="47" fillId="0" borderId="10" xfId="0" applyNumberFormat="1" applyFont="1" applyBorder="1" applyAlignment="1">
      <alignment horizontal="center" vertical="top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1" fillId="34" borderId="10" xfId="0" applyNumberFormat="1" applyFont="1" applyFill="1" applyBorder="1" applyAlignment="1">
      <alignment horizontal="center" vertical="top"/>
    </xf>
    <xf numFmtId="4" fontId="4" fillId="34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9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abSelected="1" zoomScale="115" zoomScaleNormal="115" workbookViewId="0" topLeftCell="A88">
      <selection activeCell="G107" sqref="G107"/>
    </sheetView>
  </sheetViews>
  <sheetFormatPr defaultColWidth="9.00390625" defaultRowHeight="12.75"/>
  <cols>
    <col min="1" max="1" width="5.00390625" style="0" customWidth="1"/>
    <col min="2" max="2" width="20.875" style="0" customWidth="1"/>
    <col min="3" max="3" width="24.00390625" style="0" customWidth="1"/>
    <col min="4" max="4" width="67.25390625" style="0" customWidth="1"/>
    <col min="5" max="6" width="14.875" style="0" customWidth="1"/>
    <col min="7" max="7" width="16.375" style="0" customWidth="1"/>
    <col min="8" max="8" width="14.625" style="0" customWidth="1"/>
    <col min="9" max="9" width="6.625" style="0" customWidth="1"/>
    <col min="10" max="10" width="10.125" style="0" bestFit="1" customWidth="1"/>
  </cols>
  <sheetData>
    <row r="1" spans="1:8" ht="18.75">
      <c r="A1" s="21"/>
      <c r="B1" s="21"/>
      <c r="C1" s="22" t="s">
        <v>112</v>
      </c>
      <c r="D1" s="23"/>
      <c r="E1" s="23"/>
      <c r="F1" s="23"/>
      <c r="G1" s="23"/>
      <c r="H1" s="23"/>
    </row>
    <row r="2" spans="1:8" ht="15.75">
      <c r="A2" s="20" t="s">
        <v>3</v>
      </c>
      <c r="B2" s="20" t="s">
        <v>1</v>
      </c>
      <c r="C2" s="20" t="s">
        <v>0</v>
      </c>
      <c r="D2" s="20"/>
      <c r="E2" s="20" t="s">
        <v>6</v>
      </c>
      <c r="F2" s="20" t="s">
        <v>2</v>
      </c>
      <c r="G2" s="20"/>
      <c r="H2" s="20"/>
    </row>
    <row r="3" spans="1:8" ht="33.75" customHeight="1">
      <c r="A3" s="20"/>
      <c r="B3" s="20"/>
      <c r="C3" s="20"/>
      <c r="D3" s="20"/>
      <c r="E3" s="20"/>
      <c r="F3" s="5" t="s">
        <v>7</v>
      </c>
      <c r="G3" s="5" t="s">
        <v>8</v>
      </c>
      <c r="H3" s="5" t="s">
        <v>37</v>
      </c>
    </row>
    <row r="4" spans="1:8" ht="19.5" customHeight="1">
      <c r="A4" s="5">
        <v>1</v>
      </c>
      <c r="B4" s="20" t="s">
        <v>38</v>
      </c>
      <c r="C4" s="24" t="s">
        <v>39</v>
      </c>
      <c r="D4" s="24"/>
      <c r="E4" s="13">
        <v>1234087</v>
      </c>
      <c r="F4" s="25" t="s">
        <v>40</v>
      </c>
      <c r="G4" s="25">
        <v>308521.75</v>
      </c>
      <c r="H4" s="25" t="s">
        <v>41</v>
      </c>
    </row>
    <row r="5" spans="1:8" ht="19.5" customHeight="1">
      <c r="A5" s="5">
        <v>2</v>
      </c>
      <c r="B5" s="20"/>
      <c r="C5" s="24" t="s">
        <v>43</v>
      </c>
      <c r="D5" s="24"/>
      <c r="E5" s="25">
        <v>1088600</v>
      </c>
      <c r="F5" s="25">
        <v>762020</v>
      </c>
      <c r="G5" s="25">
        <v>272150</v>
      </c>
      <c r="H5" s="25">
        <v>54430</v>
      </c>
    </row>
    <row r="6" spans="1:8" ht="19.5" customHeight="1">
      <c r="A6" s="5">
        <v>3</v>
      </c>
      <c r="B6" s="20"/>
      <c r="C6" s="26"/>
      <c r="D6" s="26" t="s">
        <v>100</v>
      </c>
      <c r="E6" s="25">
        <v>1200000</v>
      </c>
      <c r="F6" s="25">
        <v>840000</v>
      </c>
      <c r="G6" s="25">
        <v>300000</v>
      </c>
      <c r="H6" s="25">
        <v>60000</v>
      </c>
    </row>
    <row r="7" spans="1:8" ht="19.5" customHeight="1">
      <c r="A7" s="5">
        <v>4</v>
      </c>
      <c r="B7" s="20"/>
      <c r="C7" s="20" t="s">
        <v>44</v>
      </c>
      <c r="D7" s="20"/>
      <c r="E7" s="25">
        <v>1000471</v>
      </c>
      <c r="F7" s="25">
        <v>700329.7</v>
      </c>
      <c r="G7" s="25">
        <v>250117.75</v>
      </c>
      <c r="H7" s="25">
        <v>50023.55</v>
      </c>
    </row>
    <row r="8" spans="1:8" s="12" customFormat="1" ht="19.5" customHeight="1">
      <c r="A8" s="5">
        <v>5</v>
      </c>
      <c r="B8" s="20"/>
      <c r="C8" s="20" t="s">
        <v>79</v>
      </c>
      <c r="D8" s="20"/>
      <c r="E8" s="25">
        <v>2000000</v>
      </c>
      <c r="F8" s="25">
        <v>1400000</v>
      </c>
      <c r="G8" s="25">
        <v>500000</v>
      </c>
      <c r="H8" s="25">
        <v>100000</v>
      </c>
    </row>
    <row r="9" spans="1:8" ht="19.5" customHeight="1">
      <c r="A9" s="5">
        <v>6</v>
      </c>
      <c r="B9" s="20"/>
      <c r="C9" s="20" t="s">
        <v>80</v>
      </c>
      <c r="D9" s="20"/>
      <c r="E9" s="25">
        <v>2000000</v>
      </c>
      <c r="F9" s="25">
        <v>1400000</v>
      </c>
      <c r="G9" s="25">
        <v>500000</v>
      </c>
      <c r="H9" s="25">
        <v>100000</v>
      </c>
    </row>
    <row r="10" spans="1:8" ht="19.5" customHeight="1">
      <c r="A10" s="5">
        <v>7</v>
      </c>
      <c r="B10" s="20"/>
      <c r="C10" s="20" t="s">
        <v>81</v>
      </c>
      <c r="D10" s="20"/>
      <c r="E10" s="25">
        <v>2000000</v>
      </c>
      <c r="F10" s="25">
        <v>1400000</v>
      </c>
      <c r="G10" s="25">
        <v>500000</v>
      </c>
      <c r="H10" s="25">
        <v>100000</v>
      </c>
    </row>
    <row r="11" spans="1:8" ht="19.5" customHeight="1">
      <c r="A11" s="5">
        <v>8</v>
      </c>
      <c r="B11" s="20"/>
      <c r="C11" s="20" t="s">
        <v>82</v>
      </c>
      <c r="D11" s="20"/>
      <c r="E11" s="25">
        <v>2570000</v>
      </c>
      <c r="F11" s="25">
        <v>1799000</v>
      </c>
      <c r="G11" s="25">
        <v>642500</v>
      </c>
      <c r="H11" s="25">
        <v>128500</v>
      </c>
    </row>
    <row r="12" spans="1:8" ht="19.5" customHeight="1">
      <c r="A12" s="5">
        <v>9</v>
      </c>
      <c r="B12" s="20"/>
      <c r="C12" s="20" t="s">
        <v>83</v>
      </c>
      <c r="D12" s="20"/>
      <c r="E12" s="25">
        <v>1238270</v>
      </c>
      <c r="F12" s="25">
        <v>866789</v>
      </c>
      <c r="G12" s="25">
        <v>309567.5</v>
      </c>
      <c r="H12" s="25">
        <v>61913.5</v>
      </c>
    </row>
    <row r="13" spans="1:8" ht="19.5" customHeight="1">
      <c r="A13" s="5">
        <v>10</v>
      </c>
      <c r="B13" s="20"/>
      <c r="C13" s="5"/>
      <c r="D13" s="5" t="s">
        <v>96</v>
      </c>
      <c r="E13" s="25">
        <v>1903000</v>
      </c>
      <c r="F13" s="25">
        <v>1332100</v>
      </c>
      <c r="G13" s="25">
        <v>475750</v>
      </c>
      <c r="H13" s="25">
        <v>95150</v>
      </c>
    </row>
    <row r="14" spans="1:8" ht="19.5" customHeight="1">
      <c r="A14" s="5">
        <v>11</v>
      </c>
      <c r="B14" s="20"/>
      <c r="C14" s="20" t="s">
        <v>84</v>
      </c>
      <c r="D14" s="20"/>
      <c r="E14" s="25">
        <v>1157442</v>
      </c>
      <c r="F14" s="25">
        <v>810209.4</v>
      </c>
      <c r="G14" s="25">
        <v>289360.5</v>
      </c>
      <c r="H14" s="25">
        <v>57872.1</v>
      </c>
    </row>
    <row r="15" spans="1:8" ht="19.5" customHeight="1">
      <c r="A15" s="5">
        <v>12</v>
      </c>
      <c r="B15" s="20"/>
      <c r="C15" s="5"/>
      <c r="D15" s="5" t="s">
        <v>97</v>
      </c>
      <c r="E15" s="25">
        <v>2215360</v>
      </c>
      <c r="F15" s="25">
        <v>1550752</v>
      </c>
      <c r="G15" s="25">
        <v>553840</v>
      </c>
      <c r="H15" s="25">
        <v>110768</v>
      </c>
    </row>
    <row r="16" spans="1:8" ht="19.5" customHeight="1">
      <c r="A16" s="5">
        <v>13</v>
      </c>
      <c r="B16" s="20"/>
      <c r="C16" s="5"/>
      <c r="D16" s="5" t="s">
        <v>98</v>
      </c>
      <c r="E16" s="25">
        <v>2570000</v>
      </c>
      <c r="F16" s="25">
        <v>1799000</v>
      </c>
      <c r="G16" s="25">
        <v>642500</v>
      </c>
      <c r="H16" s="25">
        <v>128500</v>
      </c>
    </row>
    <row r="17" spans="1:8" ht="19.5" customHeight="1">
      <c r="A17" s="5">
        <v>14</v>
      </c>
      <c r="B17" s="20"/>
      <c r="C17" s="5"/>
      <c r="D17" s="5" t="s">
        <v>99</v>
      </c>
      <c r="E17" s="25">
        <v>2570000</v>
      </c>
      <c r="F17" s="25">
        <v>1799000</v>
      </c>
      <c r="G17" s="25">
        <v>642500</v>
      </c>
      <c r="H17" s="25">
        <v>128500</v>
      </c>
    </row>
    <row r="18" spans="1:10" ht="19.5" customHeight="1">
      <c r="A18" s="5">
        <v>15</v>
      </c>
      <c r="B18" s="20"/>
      <c r="C18" s="20" t="s">
        <v>85</v>
      </c>
      <c r="D18" s="20"/>
      <c r="E18" s="25">
        <v>2570000</v>
      </c>
      <c r="F18" s="25">
        <v>1799000</v>
      </c>
      <c r="G18" s="25">
        <v>642500</v>
      </c>
      <c r="H18" s="25">
        <v>128500</v>
      </c>
      <c r="J18" s="4"/>
    </row>
    <row r="19" spans="1:10" ht="19.5" customHeight="1">
      <c r="A19" s="5">
        <v>16</v>
      </c>
      <c r="B19" s="20"/>
      <c r="C19" s="20" t="s">
        <v>86</v>
      </c>
      <c r="D19" s="20"/>
      <c r="E19" s="25">
        <v>1171910</v>
      </c>
      <c r="F19" s="25">
        <v>820337</v>
      </c>
      <c r="G19" s="25">
        <v>292977.5</v>
      </c>
      <c r="H19" s="25">
        <v>58595.5</v>
      </c>
      <c r="J19" s="4"/>
    </row>
    <row r="20" spans="1:10" ht="19.5" customHeight="1">
      <c r="A20" s="17"/>
      <c r="B20" s="27" t="s">
        <v>113</v>
      </c>
      <c r="C20" s="28"/>
      <c r="D20" s="28"/>
      <c r="E20" s="29">
        <f>SUM(E4:E19)</f>
        <v>28489140</v>
      </c>
      <c r="F20" s="29">
        <f>SUM(F4:F19)</f>
        <v>19078537.1</v>
      </c>
      <c r="G20" s="29">
        <f>SUM(G4:G19)</f>
        <v>7122285</v>
      </c>
      <c r="H20" s="29">
        <f>SUM(H4:H19)</f>
        <v>1362752.65</v>
      </c>
      <c r="J20" s="4"/>
    </row>
    <row r="21" spans="1:8" ht="19.5" customHeight="1">
      <c r="A21" s="5"/>
      <c r="B21" s="20" t="s">
        <v>42</v>
      </c>
      <c r="C21" s="20"/>
      <c r="D21" s="20"/>
      <c r="E21" s="20"/>
      <c r="F21" s="20"/>
      <c r="G21" s="20"/>
      <c r="H21" s="20"/>
    </row>
    <row r="22" spans="1:8" ht="16.5" customHeight="1">
      <c r="A22" s="30">
        <v>17</v>
      </c>
      <c r="B22" s="31" t="s">
        <v>17</v>
      </c>
      <c r="C22" s="32" t="s">
        <v>18</v>
      </c>
      <c r="D22" s="33" t="s">
        <v>16</v>
      </c>
      <c r="E22" s="34">
        <f>SUM(F22:H25)</f>
        <v>500000</v>
      </c>
      <c r="F22" s="35">
        <v>350000</v>
      </c>
      <c r="G22" s="35">
        <f>F22*0.25/0.7</f>
        <v>125000.00000000001</v>
      </c>
      <c r="H22" s="35">
        <f>F22*0.05/0.7</f>
        <v>25000</v>
      </c>
    </row>
    <row r="23" spans="1:8" ht="16.5" customHeight="1">
      <c r="A23" s="30"/>
      <c r="B23" s="31"/>
      <c r="C23" s="32"/>
      <c r="D23" s="33"/>
      <c r="E23" s="34"/>
      <c r="F23" s="35"/>
      <c r="G23" s="35"/>
      <c r="H23" s="35"/>
    </row>
    <row r="24" spans="1:8" ht="11.25" customHeight="1">
      <c r="A24" s="30"/>
      <c r="B24" s="31"/>
      <c r="C24" s="32"/>
      <c r="D24" s="33"/>
      <c r="E24" s="34"/>
      <c r="F24" s="35"/>
      <c r="G24" s="35"/>
      <c r="H24" s="35"/>
    </row>
    <row r="25" spans="1:9" ht="12.75" customHeight="1">
      <c r="A25" s="30"/>
      <c r="B25" s="31"/>
      <c r="C25" s="32"/>
      <c r="D25" s="33"/>
      <c r="E25" s="34"/>
      <c r="F25" s="35"/>
      <c r="G25" s="35"/>
      <c r="H25" s="35"/>
      <c r="I25" s="1"/>
    </row>
    <row r="26" spans="1:9" ht="40.5" customHeight="1">
      <c r="A26" s="36"/>
      <c r="B26" s="37" t="s">
        <v>114</v>
      </c>
      <c r="C26" s="38"/>
      <c r="D26" s="38"/>
      <c r="E26" s="39">
        <f>E22</f>
        <v>500000</v>
      </c>
      <c r="F26" s="39">
        <f>F22</f>
        <v>350000</v>
      </c>
      <c r="G26" s="39">
        <f>G22</f>
        <v>125000.00000000001</v>
      </c>
      <c r="H26" s="39">
        <f>H22</f>
        <v>25000</v>
      </c>
      <c r="I26" s="1"/>
    </row>
    <row r="27" spans="1:9" ht="15.75" customHeight="1">
      <c r="A27" s="30" t="s">
        <v>101</v>
      </c>
      <c r="B27" s="20" t="s">
        <v>12</v>
      </c>
      <c r="C27" s="6" t="s">
        <v>9</v>
      </c>
      <c r="D27" s="7" t="s">
        <v>35</v>
      </c>
      <c r="E27" s="13">
        <f>SUM(F27:H27)</f>
        <v>2500000</v>
      </c>
      <c r="F27" s="14">
        <v>1750000</v>
      </c>
      <c r="G27" s="14">
        <f>F27*0.25/0.7</f>
        <v>625000</v>
      </c>
      <c r="H27" s="14">
        <f>F27*0.05/0.7</f>
        <v>125000.00000000001</v>
      </c>
      <c r="I27" s="1"/>
    </row>
    <row r="28" spans="1:9" ht="29.25" customHeight="1">
      <c r="A28" s="30"/>
      <c r="B28" s="20"/>
      <c r="C28" s="6" t="s">
        <v>9</v>
      </c>
      <c r="D28" s="7" t="s">
        <v>33</v>
      </c>
      <c r="E28" s="13">
        <f>SUM(F28:H28)</f>
        <v>300000</v>
      </c>
      <c r="F28" s="14">
        <v>210000</v>
      </c>
      <c r="G28" s="14">
        <f>F28*0.25/0.7</f>
        <v>75000</v>
      </c>
      <c r="H28" s="14">
        <f>F28*0.05/0.7</f>
        <v>15000.000000000002</v>
      </c>
      <c r="I28" s="1"/>
    </row>
    <row r="29" spans="1:9" ht="29.25" customHeight="1">
      <c r="A29" s="36"/>
      <c r="B29" s="40" t="s">
        <v>115</v>
      </c>
      <c r="C29" s="38"/>
      <c r="D29" s="38"/>
      <c r="E29" s="41">
        <f>E27+E28</f>
        <v>2800000</v>
      </c>
      <c r="F29" s="41">
        <f>F27+F28</f>
        <v>1960000</v>
      </c>
      <c r="G29" s="41">
        <f>G27+G28</f>
        <v>700000</v>
      </c>
      <c r="H29" s="41">
        <f>H27+H28</f>
        <v>140000.00000000003</v>
      </c>
      <c r="I29" s="1"/>
    </row>
    <row r="30" spans="1:8" ht="34.5" customHeight="1">
      <c r="A30" s="30" t="s">
        <v>102</v>
      </c>
      <c r="B30" s="20" t="s">
        <v>13</v>
      </c>
      <c r="C30" s="6" t="s">
        <v>10</v>
      </c>
      <c r="D30" s="7" t="s">
        <v>19</v>
      </c>
      <c r="E30" s="13">
        <f aca="true" t="shared" si="0" ref="E30:E35">SUM(F30:H30)</f>
        <v>1000000</v>
      </c>
      <c r="F30" s="14">
        <v>700000</v>
      </c>
      <c r="G30" s="14">
        <f>F30*0.25/0.7</f>
        <v>250000.00000000003</v>
      </c>
      <c r="H30" s="14">
        <f>F30*0.05/0.7</f>
        <v>50000</v>
      </c>
    </row>
    <row r="31" spans="1:8" ht="16.5" customHeight="1">
      <c r="A31" s="30"/>
      <c r="B31" s="20"/>
      <c r="C31" s="6" t="s">
        <v>21</v>
      </c>
      <c r="D31" s="7" t="s">
        <v>20</v>
      </c>
      <c r="E31" s="13">
        <f t="shared" si="0"/>
        <v>2500000</v>
      </c>
      <c r="F31" s="14">
        <v>1750000</v>
      </c>
      <c r="G31" s="14">
        <f>F31*0.25/0.7</f>
        <v>625000</v>
      </c>
      <c r="H31" s="14">
        <f>F31*0.05/0.7</f>
        <v>125000.00000000001</v>
      </c>
    </row>
    <row r="32" spans="1:8" ht="33" customHeight="1">
      <c r="A32" s="30"/>
      <c r="B32" s="20"/>
      <c r="C32" s="6" t="s">
        <v>10</v>
      </c>
      <c r="D32" s="7" t="s">
        <v>22</v>
      </c>
      <c r="E32" s="13">
        <f t="shared" si="0"/>
        <v>2500000</v>
      </c>
      <c r="F32" s="14">
        <v>1750000</v>
      </c>
      <c r="G32" s="14">
        <f>F32*0.25/0.7</f>
        <v>625000</v>
      </c>
      <c r="H32" s="14">
        <f>F32*0.05/0.7</f>
        <v>125000.00000000001</v>
      </c>
    </row>
    <row r="33" spans="1:8" ht="51.75" customHeight="1">
      <c r="A33" s="30"/>
      <c r="B33" s="20"/>
      <c r="C33" s="6" t="s">
        <v>10</v>
      </c>
      <c r="D33" s="42" t="s">
        <v>87</v>
      </c>
      <c r="E33" s="15">
        <f t="shared" si="0"/>
        <v>350000</v>
      </c>
      <c r="F33" s="16">
        <v>245000</v>
      </c>
      <c r="G33" s="16">
        <v>87500</v>
      </c>
      <c r="H33" s="16">
        <v>17500</v>
      </c>
    </row>
    <row r="34" spans="1:8" ht="20.25" customHeight="1">
      <c r="A34" s="30"/>
      <c r="B34" s="20"/>
      <c r="C34" s="6" t="s">
        <v>10</v>
      </c>
      <c r="D34" s="42" t="s">
        <v>88</v>
      </c>
      <c r="E34" s="13">
        <f>SUM(F34:H34)</f>
        <v>200000</v>
      </c>
      <c r="F34" s="14">
        <v>140000</v>
      </c>
      <c r="G34" s="14">
        <f>F34*0.25/0.7</f>
        <v>50000</v>
      </c>
      <c r="H34" s="14">
        <f>F34*0.05/0.7</f>
        <v>10000</v>
      </c>
    </row>
    <row r="35" spans="1:8" ht="42" customHeight="1">
      <c r="A35" s="30"/>
      <c r="B35" s="20"/>
      <c r="C35" s="6" t="s">
        <v>10</v>
      </c>
      <c r="D35" s="7" t="s">
        <v>89</v>
      </c>
      <c r="E35" s="13">
        <f t="shared" si="0"/>
        <v>2500000</v>
      </c>
      <c r="F35" s="14">
        <v>1750000</v>
      </c>
      <c r="G35" s="14">
        <f>F35*0.25/0.7</f>
        <v>625000</v>
      </c>
      <c r="H35" s="14">
        <f>F35*0.05/0.7</f>
        <v>125000.00000000001</v>
      </c>
    </row>
    <row r="36" spans="1:8" ht="42" customHeight="1">
      <c r="A36" s="36"/>
      <c r="B36" s="5"/>
      <c r="C36" s="6"/>
      <c r="D36" s="7"/>
      <c r="E36" s="13"/>
      <c r="F36" s="14"/>
      <c r="G36" s="14"/>
      <c r="H36" s="14"/>
    </row>
    <row r="37" spans="1:8" ht="48" customHeight="1">
      <c r="A37" s="10">
        <v>26</v>
      </c>
      <c r="B37" s="5" t="s">
        <v>14</v>
      </c>
      <c r="C37" s="6" t="s">
        <v>11</v>
      </c>
      <c r="D37" s="7" t="s">
        <v>23</v>
      </c>
      <c r="E37" s="13">
        <f>SUM(F37:H37)</f>
        <v>2500000</v>
      </c>
      <c r="F37" s="14">
        <v>1750000</v>
      </c>
      <c r="G37" s="14">
        <f>F37*0.25/0.7</f>
        <v>625000</v>
      </c>
      <c r="H37" s="14">
        <f>F37*0.05/0.7</f>
        <v>125000.00000000001</v>
      </c>
    </row>
    <row r="38" spans="1:8" ht="27" customHeight="1">
      <c r="A38" s="43" t="s">
        <v>103</v>
      </c>
      <c r="B38" s="20" t="s">
        <v>30</v>
      </c>
      <c r="C38" s="32" t="s">
        <v>31</v>
      </c>
      <c r="D38" s="33" t="s">
        <v>36</v>
      </c>
      <c r="E38" s="44">
        <v>495000</v>
      </c>
      <c r="F38" s="35">
        <v>346500</v>
      </c>
      <c r="G38" s="35">
        <f>F38*0.25/0.7</f>
        <v>123750.00000000001</v>
      </c>
      <c r="H38" s="35">
        <f>F38*0.05/0.7</f>
        <v>24750</v>
      </c>
    </row>
    <row r="39" spans="1:8" ht="31.5" customHeight="1">
      <c r="A39" s="43"/>
      <c r="B39" s="20"/>
      <c r="C39" s="32"/>
      <c r="D39" s="33"/>
      <c r="E39" s="44"/>
      <c r="F39" s="35"/>
      <c r="G39" s="35"/>
      <c r="H39" s="35"/>
    </row>
    <row r="40" spans="1:8" ht="31.5" customHeight="1">
      <c r="A40" s="43"/>
      <c r="B40" s="20"/>
      <c r="C40" s="6" t="s">
        <v>34</v>
      </c>
      <c r="D40" s="7" t="s">
        <v>106</v>
      </c>
      <c r="E40" s="13">
        <f>SUM(F40:H40)</f>
        <v>430000</v>
      </c>
      <c r="F40" s="14">
        <v>301000</v>
      </c>
      <c r="G40" s="14">
        <f aca="true" t="shared" si="1" ref="G40:G48">F40*0.25/0.7</f>
        <v>107500</v>
      </c>
      <c r="H40" s="14">
        <f aca="true" t="shared" si="2" ref="H40:H48">F40*0.05/0.7</f>
        <v>21500</v>
      </c>
    </row>
    <row r="41" spans="1:8" s="12" customFormat="1" ht="31.5" customHeight="1">
      <c r="A41" s="43"/>
      <c r="B41" s="20"/>
      <c r="C41" s="32" t="s">
        <v>4</v>
      </c>
      <c r="D41" s="33" t="s">
        <v>94</v>
      </c>
      <c r="E41" s="44">
        <f>SUM(F41:H41)</f>
        <v>599000</v>
      </c>
      <c r="F41" s="35">
        <v>419300</v>
      </c>
      <c r="G41" s="35">
        <f>F41*0.25/0.7</f>
        <v>149750</v>
      </c>
      <c r="H41" s="35">
        <f>F41*0.05/0.7</f>
        <v>29950.000000000004</v>
      </c>
    </row>
    <row r="42" spans="1:8" s="12" customFormat="1" ht="18" customHeight="1">
      <c r="A42" s="43"/>
      <c r="B42" s="20"/>
      <c r="C42" s="32"/>
      <c r="D42" s="33"/>
      <c r="E42" s="44"/>
      <c r="F42" s="35"/>
      <c r="G42" s="35"/>
      <c r="H42" s="35"/>
    </row>
    <row r="43" spans="1:8" ht="30" customHeight="1">
      <c r="A43" s="43"/>
      <c r="B43" s="20"/>
      <c r="C43" s="32" t="s">
        <v>32</v>
      </c>
      <c r="D43" s="33" t="s">
        <v>108</v>
      </c>
      <c r="E43" s="44">
        <v>300000</v>
      </c>
      <c r="F43" s="35">
        <v>210000</v>
      </c>
      <c r="G43" s="35">
        <v>75000</v>
      </c>
      <c r="H43" s="35">
        <f t="shared" si="2"/>
        <v>15000.000000000002</v>
      </c>
    </row>
    <row r="44" spans="1:8" ht="25.5" customHeight="1">
      <c r="A44" s="43"/>
      <c r="B44" s="20"/>
      <c r="C44" s="32"/>
      <c r="D44" s="33"/>
      <c r="E44" s="44"/>
      <c r="F44" s="35"/>
      <c r="G44" s="35"/>
      <c r="H44" s="35"/>
    </row>
    <row r="45" spans="1:8" s="12" customFormat="1" ht="60" customHeight="1">
      <c r="A45" s="43" t="s">
        <v>104</v>
      </c>
      <c r="B45" s="20" t="s">
        <v>24</v>
      </c>
      <c r="C45" s="6" t="s">
        <v>5</v>
      </c>
      <c r="D45" s="7" t="s">
        <v>90</v>
      </c>
      <c r="E45" s="13">
        <v>1249243</v>
      </c>
      <c r="F45" s="14">
        <v>874470.1</v>
      </c>
      <c r="G45" s="14">
        <v>321428.57</v>
      </c>
      <c r="H45" s="14">
        <f t="shared" si="2"/>
        <v>62462.15000000001</v>
      </c>
    </row>
    <row r="46" spans="1:8" ht="18.75" customHeight="1">
      <c r="A46" s="43"/>
      <c r="B46" s="20"/>
      <c r="C46" s="32" t="s">
        <v>26</v>
      </c>
      <c r="D46" s="33" t="s">
        <v>25</v>
      </c>
      <c r="E46" s="44">
        <f>SUM(F46:H46)</f>
        <v>100000</v>
      </c>
      <c r="F46" s="35">
        <v>70000</v>
      </c>
      <c r="G46" s="35">
        <f t="shared" si="1"/>
        <v>25000</v>
      </c>
      <c r="H46" s="35">
        <f t="shared" si="2"/>
        <v>5000</v>
      </c>
    </row>
    <row r="47" spans="1:8" ht="23.25" customHeight="1">
      <c r="A47" s="43"/>
      <c r="B47" s="20"/>
      <c r="C47" s="32"/>
      <c r="D47" s="33"/>
      <c r="E47" s="44"/>
      <c r="F47" s="35"/>
      <c r="G47" s="35"/>
      <c r="H47" s="35"/>
    </row>
    <row r="48" spans="1:8" ht="31.5">
      <c r="A48" s="43" t="s">
        <v>105</v>
      </c>
      <c r="B48" s="20" t="s">
        <v>27</v>
      </c>
      <c r="C48" s="6" t="s">
        <v>29</v>
      </c>
      <c r="D48" s="7" t="s">
        <v>107</v>
      </c>
      <c r="E48" s="13">
        <f>SUM(F48:H48)</f>
        <v>250000</v>
      </c>
      <c r="F48" s="14">
        <v>175000</v>
      </c>
      <c r="G48" s="14">
        <f t="shared" si="1"/>
        <v>62500.00000000001</v>
      </c>
      <c r="H48" s="14">
        <f t="shared" si="2"/>
        <v>12500</v>
      </c>
    </row>
    <row r="49" spans="1:8" ht="31.5">
      <c r="A49" s="43"/>
      <c r="B49" s="20"/>
      <c r="C49" s="6"/>
      <c r="D49" s="7" t="s">
        <v>91</v>
      </c>
      <c r="E49" s="13">
        <v>400000</v>
      </c>
      <c r="F49" s="14">
        <v>280000</v>
      </c>
      <c r="G49" s="14">
        <v>100000</v>
      </c>
      <c r="H49" s="14">
        <v>20000</v>
      </c>
    </row>
    <row r="50" spans="1:8" ht="31.5">
      <c r="A50" s="43"/>
      <c r="B50" s="20"/>
      <c r="C50" s="6"/>
      <c r="D50" s="7" t="s">
        <v>75</v>
      </c>
      <c r="E50" s="13">
        <v>2500000</v>
      </c>
      <c r="F50" s="14">
        <v>1750000</v>
      </c>
      <c r="G50" s="14">
        <v>625000</v>
      </c>
      <c r="H50" s="14">
        <v>125000</v>
      </c>
    </row>
    <row r="51" spans="1:8" ht="31.5">
      <c r="A51" s="43"/>
      <c r="B51" s="20"/>
      <c r="C51" s="6"/>
      <c r="D51" s="7" t="s">
        <v>92</v>
      </c>
      <c r="E51" s="13">
        <f>SUM(F51:H51)</f>
        <v>400000</v>
      </c>
      <c r="F51" s="14">
        <v>280000</v>
      </c>
      <c r="G51" s="14">
        <f>F51*0.25/0.7</f>
        <v>100000</v>
      </c>
      <c r="H51" s="14">
        <f>F51*0.05/0.7</f>
        <v>20000</v>
      </c>
    </row>
    <row r="52" spans="1:8" ht="15.75" customHeight="1">
      <c r="A52" s="43">
        <v>37</v>
      </c>
      <c r="B52" s="20" t="s">
        <v>15</v>
      </c>
      <c r="C52" s="32" t="s">
        <v>28</v>
      </c>
      <c r="D52" s="32" t="s">
        <v>93</v>
      </c>
      <c r="E52" s="44">
        <f>SUM(F52:H52)</f>
        <v>1500000</v>
      </c>
      <c r="F52" s="35">
        <v>1050000</v>
      </c>
      <c r="G52" s="35">
        <f>F52*0.25/0.7</f>
        <v>375000</v>
      </c>
      <c r="H52" s="35">
        <f>F52*0.05/0.7</f>
        <v>75000</v>
      </c>
    </row>
    <row r="53" spans="1:8" ht="37.5" customHeight="1">
      <c r="A53" s="43"/>
      <c r="B53" s="20"/>
      <c r="C53" s="32"/>
      <c r="D53" s="32"/>
      <c r="E53" s="44"/>
      <c r="F53" s="35"/>
      <c r="G53" s="35"/>
      <c r="H53" s="35"/>
    </row>
    <row r="54" spans="1:8" ht="15.75" customHeight="1">
      <c r="A54" s="43"/>
      <c r="B54" s="20"/>
      <c r="C54" s="32"/>
      <c r="D54" s="32"/>
      <c r="E54" s="44"/>
      <c r="F54" s="35"/>
      <c r="G54" s="35"/>
      <c r="H54" s="35"/>
    </row>
    <row r="55" spans="1:8" ht="21.75" customHeight="1">
      <c r="A55" s="10"/>
      <c r="B55" s="20"/>
      <c r="C55" s="32"/>
      <c r="D55" s="32"/>
      <c r="E55" s="44"/>
      <c r="F55" s="35"/>
      <c r="G55" s="35"/>
      <c r="H55" s="35"/>
    </row>
    <row r="56" spans="1:8" ht="21.75" customHeight="1">
      <c r="A56" s="10"/>
      <c r="B56" s="17" t="s">
        <v>117</v>
      </c>
      <c r="C56" s="18"/>
      <c r="D56" s="18"/>
      <c r="E56" s="45"/>
      <c r="F56" s="46"/>
      <c r="G56" s="46">
        <f>G26+G29+G30+G31+G32+G33+G34+G35+G37+G38+G40+G41+G43+G45+G46+G48+G49+G50+G51+G52</f>
        <v>5777428.57</v>
      </c>
      <c r="H56" s="46"/>
    </row>
    <row r="57" spans="1:8" ht="45.75" customHeight="1">
      <c r="A57" s="10">
        <v>39</v>
      </c>
      <c r="B57" s="5" t="s">
        <v>45</v>
      </c>
      <c r="C57" s="6"/>
      <c r="D57" s="6" t="s">
        <v>46</v>
      </c>
      <c r="E57" s="13">
        <v>600000</v>
      </c>
      <c r="F57" s="14">
        <v>420000</v>
      </c>
      <c r="G57" s="14">
        <v>150000</v>
      </c>
      <c r="H57" s="14">
        <v>30000</v>
      </c>
    </row>
    <row r="58" spans="1:8" ht="45.75" customHeight="1">
      <c r="A58" s="10">
        <v>40</v>
      </c>
      <c r="B58" s="5" t="s">
        <v>45</v>
      </c>
      <c r="C58" s="6"/>
      <c r="D58" s="6" t="s">
        <v>47</v>
      </c>
      <c r="E58" s="13">
        <v>360000</v>
      </c>
      <c r="F58" s="14">
        <v>252000</v>
      </c>
      <c r="G58" s="14">
        <v>87984</v>
      </c>
      <c r="H58" s="14">
        <v>20016</v>
      </c>
    </row>
    <row r="59" spans="1:8" ht="18" customHeight="1">
      <c r="A59" s="10"/>
      <c r="B59" s="17" t="s">
        <v>117</v>
      </c>
      <c r="C59" s="18"/>
      <c r="D59" s="18"/>
      <c r="E59" s="45"/>
      <c r="F59" s="46"/>
      <c r="G59" s="46">
        <f>G57+G58</f>
        <v>237984</v>
      </c>
      <c r="H59" s="46"/>
    </row>
    <row r="60" spans="1:8" ht="45.75" customHeight="1">
      <c r="A60" s="10">
        <v>41</v>
      </c>
      <c r="B60" s="5" t="s">
        <v>48</v>
      </c>
      <c r="C60" s="6"/>
      <c r="D60" s="6" t="s">
        <v>49</v>
      </c>
      <c r="E60" s="13">
        <v>400000</v>
      </c>
      <c r="F60" s="14">
        <v>280000</v>
      </c>
      <c r="G60" s="14">
        <v>100000</v>
      </c>
      <c r="H60" s="14">
        <v>20000</v>
      </c>
    </row>
    <row r="61" spans="1:8" ht="45.75" customHeight="1">
      <c r="A61" s="10">
        <v>42</v>
      </c>
      <c r="B61" s="5" t="s">
        <v>48</v>
      </c>
      <c r="C61" s="6"/>
      <c r="D61" s="6" t="s">
        <v>77</v>
      </c>
      <c r="E61" s="13">
        <v>170000</v>
      </c>
      <c r="F61" s="14">
        <v>119000</v>
      </c>
      <c r="G61" s="14">
        <v>42500</v>
      </c>
      <c r="H61" s="14">
        <v>8500</v>
      </c>
    </row>
    <row r="62" spans="1:8" ht="45.75" customHeight="1">
      <c r="A62" s="10">
        <v>43</v>
      </c>
      <c r="B62" s="5" t="s">
        <v>48</v>
      </c>
      <c r="C62" s="6"/>
      <c r="D62" s="6" t="s">
        <v>50</v>
      </c>
      <c r="E62" s="13">
        <v>550000</v>
      </c>
      <c r="F62" s="14">
        <v>385000</v>
      </c>
      <c r="G62" s="14">
        <v>137500</v>
      </c>
      <c r="H62" s="14">
        <v>27500</v>
      </c>
    </row>
    <row r="63" spans="1:8" ht="45.75" customHeight="1">
      <c r="A63" s="10">
        <v>44</v>
      </c>
      <c r="B63" s="5" t="s">
        <v>48</v>
      </c>
      <c r="C63" s="6"/>
      <c r="D63" s="6" t="s">
        <v>51</v>
      </c>
      <c r="E63" s="13">
        <v>550000</v>
      </c>
      <c r="F63" s="14">
        <v>385000</v>
      </c>
      <c r="G63" s="14">
        <v>137500</v>
      </c>
      <c r="H63" s="14">
        <v>27500</v>
      </c>
    </row>
    <row r="64" spans="1:8" ht="45.75" customHeight="1">
      <c r="A64" s="10">
        <v>45</v>
      </c>
      <c r="B64" s="5" t="s">
        <v>48</v>
      </c>
      <c r="C64" s="6"/>
      <c r="D64" s="6" t="s">
        <v>78</v>
      </c>
      <c r="E64" s="13">
        <v>550000</v>
      </c>
      <c r="F64" s="14">
        <v>385000</v>
      </c>
      <c r="G64" s="14">
        <v>137500</v>
      </c>
      <c r="H64" s="14">
        <v>27500</v>
      </c>
    </row>
    <row r="65" spans="1:8" ht="45.75" customHeight="1">
      <c r="A65" s="10">
        <v>46</v>
      </c>
      <c r="B65" s="5" t="s">
        <v>48</v>
      </c>
      <c r="C65" s="6"/>
      <c r="D65" s="6" t="s">
        <v>52</v>
      </c>
      <c r="E65" s="13">
        <v>350000</v>
      </c>
      <c r="F65" s="14">
        <v>245000</v>
      </c>
      <c r="G65" s="14">
        <v>87500</v>
      </c>
      <c r="H65" s="14">
        <v>17500</v>
      </c>
    </row>
    <row r="66" spans="1:8" ht="45.75" customHeight="1">
      <c r="A66" s="10">
        <v>47</v>
      </c>
      <c r="B66" s="5" t="s">
        <v>48</v>
      </c>
      <c r="C66" s="6"/>
      <c r="D66" s="6" t="s">
        <v>53</v>
      </c>
      <c r="E66" s="13">
        <v>350000</v>
      </c>
      <c r="F66" s="14">
        <v>245000</v>
      </c>
      <c r="G66" s="14">
        <v>87500</v>
      </c>
      <c r="H66" s="14">
        <v>17500</v>
      </c>
    </row>
    <row r="67" spans="1:8" ht="45.75" customHeight="1">
      <c r="A67" s="10">
        <v>48</v>
      </c>
      <c r="B67" s="5" t="s">
        <v>48</v>
      </c>
      <c r="C67" s="6"/>
      <c r="D67" s="6" t="s">
        <v>54</v>
      </c>
      <c r="E67" s="13">
        <v>100000</v>
      </c>
      <c r="F67" s="14">
        <v>70000</v>
      </c>
      <c r="G67" s="14">
        <v>25000</v>
      </c>
      <c r="H67" s="14">
        <v>5000</v>
      </c>
    </row>
    <row r="68" spans="1:8" ht="45.75" customHeight="1">
      <c r="A68" s="10">
        <v>49</v>
      </c>
      <c r="B68" s="5" t="s">
        <v>48</v>
      </c>
      <c r="C68" s="6"/>
      <c r="D68" s="6" t="s">
        <v>55</v>
      </c>
      <c r="E68" s="13">
        <v>300000</v>
      </c>
      <c r="F68" s="14">
        <v>210000</v>
      </c>
      <c r="G68" s="14">
        <v>75000</v>
      </c>
      <c r="H68" s="14">
        <v>15000</v>
      </c>
    </row>
    <row r="69" spans="1:8" ht="21" customHeight="1">
      <c r="A69" s="10"/>
      <c r="B69" s="17" t="s">
        <v>117</v>
      </c>
      <c r="C69" s="18"/>
      <c r="D69" s="18"/>
      <c r="E69" s="45"/>
      <c r="F69" s="46"/>
      <c r="G69" s="46">
        <f>SUM(G60:G68)</f>
        <v>830000</v>
      </c>
      <c r="H69" s="46"/>
    </row>
    <row r="70" spans="1:8" s="12" customFormat="1" ht="45.75" customHeight="1">
      <c r="A70" s="10">
        <v>50</v>
      </c>
      <c r="B70" s="5" t="s">
        <v>56</v>
      </c>
      <c r="C70" s="6"/>
      <c r="D70" s="6" t="s">
        <v>57</v>
      </c>
      <c r="E70" s="13">
        <v>300000</v>
      </c>
      <c r="F70" s="14">
        <v>210000</v>
      </c>
      <c r="G70" s="14">
        <v>75000</v>
      </c>
      <c r="H70" s="14">
        <v>15000</v>
      </c>
    </row>
    <row r="71" spans="1:8" s="12" customFormat="1" ht="45.75" customHeight="1">
      <c r="A71" s="10">
        <v>51</v>
      </c>
      <c r="B71" s="5" t="s">
        <v>56</v>
      </c>
      <c r="C71" s="6"/>
      <c r="D71" s="6" t="s">
        <v>58</v>
      </c>
      <c r="E71" s="13">
        <v>200000</v>
      </c>
      <c r="F71" s="14">
        <v>140000</v>
      </c>
      <c r="G71" s="14">
        <v>50000</v>
      </c>
      <c r="H71" s="14">
        <v>10000</v>
      </c>
    </row>
    <row r="72" spans="1:8" s="12" customFormat="1" ht="45.75" customHeight="1">
      <c r="A72" s="10">
        <v>52</v>
      </c>
      <c r="B72" s="5" t="s">
        <v>56</v>
      </c>
      <c r="C72" s="6"/>
      <c r="D72" s="6" t="s">
        <v>59</v>
      </c>
      <c r="E72" s="13">
        <v>50000</v>
      </c>
      <c r="F72" s="14">
        <v>35000</v>
      </c>
      <c r="G72" s="14">
        <v>12500</v>
      </c>
      <c r="H72" s="14">
        <v>2500</v>
      </c>
    </row>
    <row r="73" spans="1:8" s="12" customFormat="1" ht="45.75" customHeight="1">
      <c r="A73" s="10">
        <v>53</v>
      </c>
      <c r="B73" s="5" t="s">
        <v>56</v>
      </c>
      <c r="C73" s="6"/>
      <c r="D73" s="6" t="s">
        <v>60</v>
      </c>
      <c r="E73" s="13">
        <v>350000</v>
      </c>
      <c r="F73" s="14">
        <v>245000</v>
      </c>
      <c r="G73" s="14">
        <v>87500</v>
      </c>
      <c r="H73" s="14">
        <v>17500</v>
      </c>
    </row>
    <row r="74" spans="1:8" s="12" customFormat="1" ht="45.75" customHeight="1">
      <c r="A74" s="10">
        <v>54</v>
      </c>
      <c r="B74" s="5" t="s">
        <v>56</v>
      </c>
      <c r="C74" s="6"/>
      <c r="D74" s="6" t="s">
        <v>61</v>
      </c>
      <c r="E74" s="13">
        <v>800000</v>
      </c>
      <c r="F74" s="14">
        <v>560000</v>
      </c>
      <c r="G74" s="14">
        <v>200000</v>
      </c>
      <c r="H74" s="14">
        <v>40000</v>
      </c>
    </row>
    <row r="75" spans="1:8" s="12" customFormat="1" ht="27.75" customHeight="1">
      <c r="A75" s="10"/>
      <c r="B75" s="17" t="s">
        <v>117</v>
      </c>
      <c r="C75" s="18"/>
      <c r="D75" s="18"/>
      <c r="E75" s="45"/>
      <c r="F75" s="46"/>
      <c r="G75" s="46">
        <f>SUM(G70:G74)</f>
        <v>425000</v>
      </c>
      <c r="H75" s="46"/>
    </row>
    <row r="76" spans="1:8" ht="45.75" customHeight="1">
      <c r="A76" s="10">
        <v>55</v>
      </c>
      <c r="B76" s="5" t="s">
        <v>62</v>
      </c>
      <c r="C76" s="6"/>
      <c r="D76" s="6" t="s">
        <v>63</v>
      </c>
      <c r="E76" s="13">
        <v>359964</v>
      </c>
      <c r="F76" s="14">
        <v>251974.8</v>
      </c>
      <c r="G76" s="14">
        <v>89991</v>
      </c>
      <c r="H76" s="14">
        <v>17998.2</v>
      </c>
    </row>
    <row r="77" spans="1:8" ht="45.75" customHeight="1">
      <c r="A77" s="10">
        <v>56</v>
      </c>
      <c r="B77" s="5" t="s">
        <v>62</v>
      </c>
      <c r="C77" s="6"/>
      <c r="D77" s="6" t="s">
        <v>64</v>
      </c>
      <c r="E77" s="13">
        <v>599000</v>
      </c>
      <c r="F77" s="14">
        <v>419300</v>
      </c>
      <c r="G77" s="14">
        <v>149750</v>
      </c>
      <c r="H77" s="14">
        <v>29950</v>
      </c>
    </row>
    <row r="78" spans="1:8" ht="21" customHeight="1">
      <c r="A78" s="10"/>
      <c r="B78" s="17" t="s">
        <v>117</v>
      </c>
      <c r="C78" s="18"/>
      <c r="D78" s="18"/>
      <c r="E78" s="45"/>
      <c r="F78" s="46"/>
      <c r="G78" s="46">
        <f>G76+G77</f>
        <v>239741</v>
      </c>
      <c r="H78" s="46"/>
    </row>
    <row r="79" spans="1:8" ht="45.75" customHeight="1">
      <c r="A79" s="10">
        <v>57</v>
      </c>
      <c r="B79" s="5" t="s">
        <v>65</v>
      </c>
      <c r="C79" s="6"/>
      <c r="D79" s="6" t="s">
        <v>109</v>
      </c>
      <c r="E79" s="13">
        <v>598280</v>
      </c>
      <c r="F79" s="14">
        <v>418796</v>
      </c>
      <c r="G79" s="14">
        <v>89484</v>
      </c>
      <c r="H79" s="14">
        <v>90000</v>
      </c>
    </row>
    <row r="80" spans="1:8" ht="45.75" customHeight="1">
      <c r="A80" s="10">
        <v>58</v>
      </c>
      <c r="B80" s="5" t="s">
        <v>65</v>
      </c>
      <c r="C80" s="6"/>
      <c r="D80" s="6" t="s">
        <v>66</v>
      </c>
      <c r="E80" s="13">
        <v>393180</v>
      </c>
      <c r="F80" s="14">
        <v>275226</v>
      </c>
      <c r="G80" s="14">
        <v>82954</v>
      </c>
      <c r="H80" s="14">
        <v>35000</v>
      </c>
    </row>
    <row r="81" spans="1:8" ht="23.25" customHeight="1">
      <c r="A81" s="10"/>
      <c r="B81" s="17" t="s">
        <v>117</v>
      </c>
      <c r="C81" s="18"/>
      <c r="D81" s="18"/>
      <c r="E81" s="45"/>
      <c r="F81" s="46"/>
      <c r="G81" s="46">
        <f>G79+G80</f>
        <v>172438</v>
      </c>
      <c r="H81" s="46"/>
    </row>
    <row r="82" spans="1:8" ht="45.75" customHeight="1">
      <c r="A82" s="10">
        <v>59</v>
      </c>
      <c r="B82" s="5" t="s">
        <v>67</v>
      </c>
      <c r="C82" s="6"/>
      <c r="D82" s="6" t="s">
        <v>68</v>
      </c>
      <c r="E82" s="13">
        <v>360000</v>
      </c>
      <c r="F82" s="14">
        <v>252000</v>
      </c>
      <c r="G82" s="14">
        <v>90000</v>
      </c>
      <c r="H82" s="14">
        <v>18000</v>
      </c>
    </row>
    <row r="83" spans="1:8" s="12" customFormat="1" ht="45.75" customHeight="1">
      <c r="A83" s="10">
        <v>60</v>
      </c>
      <c r="B83" s="5" t="s">
        <v>67</v>
      </c>
      <c r="C83" s="6"/>
      <c r="D83" s="6" t="s">
        <v>69</v>
      </c>
      <c r="E83" s="13">
        <v>250000</v>
      </c>
      <c r="F83" s="14">
        <v>175000</v>
      </c>
      <c r="G83" s="14">
        <v>62500</v>
      </c>
      <c r="H83" s="14">
        <v>12500</v>
      </c>
    </row>
    <row r="84" spans="1:8" s="12" customFormat="1" ht="26.25" customHeight="1">
      <c r="A84" s="10"/>
      <c r="B84" s="17" t="s">
        <v>117</v>
      </c>
      <c r="C84" s="18"/>
      <c r="D84" s="18"/>
      <c r="E84" s="45"/>
      <c r="F84" s="46"/>
      <c r="G84" s="46">
        <f>G82+G83</f>
        <v>152500</v>
      </c>
      <c r="H84" s="46"/>
    </row>
    <row r="85" spans="1:8" ht="45.75" customHeight="1">
      <c r="A85" s="10">
        <v>61</v>
      </c>
      <c r="B85" s="5" t="str">
        <f>$B$91</f>
        <v>Территориальный отдел "Архангельский"</v>
      </c>
      <c r="C85" s="6"/>
      <c r="D85" s="6" t="s">
        <v>74</v>
      </c>
      <c r="E85" s="13">
        <v>500000</v>
      </c>
      <c r="F85" s="14">
        <v>350000</v>
      </c>
      <c r="G85" s="14">
        <v>125000</v>
      </c>
      <c r="H85" s="14">
        <v>25000</v>
      </c>
    </row>
    <row r="86" spans="1:8" ht="45.75" customHeight="1">
      <c r="A86" s="10">
        <v>62</v>
      </c>
      <c r="B86" s="5" t="str">
        <f>$B$91</f>
        <v>Территориальный отдел "Архангельский"</v>
      </c>
      <c r="C86" s="6"/>
      <c r="D86" s="6" t="s">
        <v>110</v>
      </c>
      <c r="E86" s="13">
        <v>699980</v>
      </c>
      <c r="F86" s="14">
        <v>489986</v>
      </c>
      <c r="G86" s="14">
        <v>174995</v>
      </c>
      <c r="H86" s="14">
        <v>34999</v>
      </c>
    </row>
    <row r="87" spans="1:8" ht="45.75" customHeight="1">
      <c r="A87" s="10">
        <v>63</v>
      </c>
      <c r="B87" s="5" t="str">
        <f>$B$91</f>
        <v>Территориальный отдел "Архангельский"</v>
      </c>
      <c r="C87" s="6"/>
      <c r="D87" s="6" t="s">
        <v>73</v>
      </c>
      <c r="E87" s="13">
        <v>368608.8</v>
      </c>
      <c r="F87" s="14">
        <v>258026.16</v>
      </c>
      <c r="G87" s="14">
        <v>92152.2</v>
      </c>
      <c r="H87" s="14">
        <v>18430.44</v>
      </c>
    </row>
    <row r="88" spans="1:8" ht="45.75" customHeight="1">
      <c r="A88" s="10">
        <v>64</v>
      </c>
      <c r="B88" s="5" t="str">
        <f>$B$91</f>
        <v>Территориальный отдел "Архангельский"</v>
      </c>
      <c r="C88" s="6"/>
      <c r="D88" s="6" t="s">
        <v>72</v>
      </c>
      <c r="E88" s="13">
        <v>367381.2</v>
      </c>
      <c r="F88" s="14">
        <v>257166.84</v>
      </c>
      <c r="G88" s="14">
        <v>91845.3</v>
      </c>
      <c r="H88" s="14">
        <v>18369.06</v>
      </c>
    </row>
    <row r="89" spans="1:8" ht="45.75" customHeight="1">
      <c r="A89" s="10">
        <v>65</v>
      </c>
      <c r="B89" s="5" t="s">
        <v>70</v>
      </c>
      <c r="C89" s="6"/>
      <c r="D89" s="6" t="s">
        <v>95</v>
      </c>
      <c r="E89" s="13">
        <v>368608.8</v>
      </c>
      <c r="F89" s="14">
        <v>258026.16</v>
      </c>
      <c r="G89" s="14">
        <v>92152.2</v>
      </c>
      <c r="H89" s="14">
        <v>18430.44</v>
      </c>
    </row>
    <row r="90" spans="1:8" ht="45.75" customHeight="1">
      <c r="A90" s="10">
        <v>66</v>
      </c>
      <c r="B90" s="5" t="str">
        <f>$B$91</f>
        <v>Территориальный отдел "Архангельский"</v>
      </c>
      <c r="C90" s="6"/>
      <c r="D90" s="6" t="s">
        <v>111</v>
      </c>
      <c r="E90" s="13">
        <v>599218</v>
      </c>
      <c r="F90" s="14">
        <v>419452.6</v>
      </c>
      <c r="G90" s="14">
        <v>149804.5</v>
      </c>
      <c r="H90" s="14">
        <v>29960.9</v>
      </c>
    </row>
    <row r="91" spans="1:8" ht="45.75" customHeight="1">
      <c r="A91" s="10">
        <v>67</v>
      </c>
      <c r="B91" s="11" t="s">
        <v>70</v>
      </c>
      <c r="C91" s="6"/>
      <c r="D91" s="8" t="s">
        <v>71</v>
      </c>
      <c r="E91" s="13">
        <v>369223.2</v>
      </c>
      <c r="F91" s="14">
        <v>258456.24</v>
      </c>
      <c r="G91" s="14">
        <v>92305.8</v>
      </c>
      <c r="H91" s="14">
        <v>18461.16</v>
      </c>
    </row>
    <row r="92" spans="1:9" ht="22.5" customHeight="1">
      <c r="A92" s="10"/>
      <c r="B92" s="17" t="s">
        <v>117</v>
      </c>
      <c r="C92" s="18"/>
      <c r="D92" s="47"/>
      <c r="E92" s="45"/>
      <c r="F92" s="46"/>
      <c r="G92" s="46">
        <f>SUM(G85:G91)</f>
        <v>818255</v>
      </c>
      <c r="H92" s="46"/>
      <c r="I92" s="3"/>
    </row>
    <row r="93" spans="1:8" ht="46.5" customHeight="1">
      <c r="A93" s="48"/>
      <c r="B93" s="48" t="s">
        <v>116</v>
      </c>
      <c r="C93" s="48"/>
      <c r="D93" s="49"/>
      <c r="E93" s="9">
        <v>64275827</v>
      </c>
      <c r="F93" s="9">
        <v>44993078.9</v>
      </c>
      <c r="G93" s="13">
        <f>G20+G56+G59+G69+G75+G78+G81+G84+G92</f>
        <v>15775631.57</v>
      </c>
      <c r="H93" s="9">
        <v>3291234.35</v>
      </c>
    </row>
    <row r="94" ht="15">
      <c r="D94" s="2"/>
    </row>
    <row r="95" ht="12.75">
      <c r="G95" s="19"/>
    </row>
    <row r="99" ht="12.75">
      <c r="D99" s="3"/>
    </row>
    <row r="100" ht="12.75">
      <c r="D100" s="3"/>
    </row>
    <row r="106" ht="12.75">
      <c r="F106" t="s">
        <v>76</v>
      </c>
    </row>
  </sheetData>
  <sheetProtection/>
  <mergeCells count="72">
    <mergeCell ref="C29:D29"/>
    <mergeCell ref="C26:D26"/>
    <mergeCell ref="C20:D20"/>
    <mergeCell ref="E43:E44"/>
    <mergeCell ref="C41:C42"/>
    <mergeCell ref="D41:D42"/>
    <mergeCell ref="E38:E39"/>
    <mergeCell ref="G38:G39"/>
    <mergeCell ref="H38:H39"/>
    <mergeCell ref="F41:F42"/>
    <mergeCell ref="G41:G42"/>
    <mergeCell ref="H41:H42"/>
    <mergeCell ref="G43:G44"/>
    <mergeCell ref="H43:H44"/>
    <mergeCell ref="F38:F39"/>
    <mergeCell ref="C52:C55"/>
    <mergeCell ref="D52:D55"/>
    <mergeCell ref="E52:E55"/>
    <mergeCell ref="F52:F55"/>
    <mergeCell ref="C38:C39"/>
    <mergeCell ref="C46:C47"/>
    <mergeCell ref="F43:F44"/>
    <mergeCell ref="E46:E47"/>
    <mergeCell ref="D38:D39"/>
    <mergeCell ref="D43:D44"/>
    <mergeCell ref="A30:A35"/>
    <mergeCell ref="A48:A51"/>
    <mergeCell ref="B48:B51"/>
    <mergeCell ref="A22:A25"/>
    <mergeCell ref="A27:A28"/>
    <mergeCell ref="B27:B28"/>
    <mergeCell ref="A45:A47"/>
    <mergeCell ref="A38:A44"/>
    <mergeCell ref="B30:B35"/>
    <mergeCell ref="B52:B55"/>
    <mergeCell ref="B45:B47"/>
    <mergeCell ref="C1:H1"/>
    <mergeCell ref="A2:A3"/>
    <mergeCell ref="B2:B3"/>
    <mergeCell ref="E2:E3"/>
    <mergeCell ref="F2:H2"/>
    <mergeCell ref="B22:B25"/>
    <mergeCell ref="C22:C25"/>
    <mergeCell ref="D22:D25"/>
    <mergeCell ref="A52:A54"/>
    <mergeCell ref="H46:H47"/>
    <mergeCell ref="G22:G25"/>
    <mergeCell ref="H22:H25"/>
    <mergeCell ref="G46:G47"/>
    <mergeCell ref="C14:D14"/>
    <mergeCell ref="C19:D19"/>
    <mergeCell ref="G52:G55"/>
    <mergeCell ref="H52:H55"/>
    <mergeCell ref="B38:B44"/>
    <mergeCell ref="C2:D3"/>
    <mergeCell ref="C4:D4"/>
    <mergeCell ref="C5:D5"/>
    <mergeCell ref="C7:D7"/>
    <mergeCell ref="C8:D8"/>
    <mergeCell ref="F46:F47"/>
    <mergeCell ref="C10:D10"/>
    <mergeCell ref="D46:D47"/>
    <mergeCell ref="C43:C44"/>
    <mergeCell ref="E41:E42"/>
    <mergeCell ref="C9:D9"/>
    <mergeCell ref="B4:B19"/>
    <mergeCell ref="B21:H21"/>
    <mergeCell ref="C11:D11"/>
    <mergeCell ref="C12:D12"/>
    <mergeCell ref="F22:F25"/>
    <mergeCell ref="E22:E25"/>
    <mergeCell ref="C18:D18"/>
  </mergeCells>
  <printOptions/>
  <pageMargins left="0.31496062992125984" right="0.31496062992125984" top="0.5511811023622047" bottom="0.5511811023622047" header="0.31496062992125984" footer="0.31496062992125984"/>
  <pageSetup fitToHeight="3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bud_8</cp:lastModifiedBy>
  <cp:lastPrinted>2023-11-30T12:35:38Z</cp:lastPrinted>
  <dcterms:created xsi:type="dcterms:W3CDTF">2020-09-04T05:05:09Z</dcterms:created>
  <dcterms:modified xsi:type="dcterms:W3CDTF">2023-11-30T12:35:52Z</dcterms:modified>
  <cp:category/>
  <cp:version/>
  <cp:contentType/>
  <cp:contentStatus/>
</cp:coreProperties>
</file>